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ESC-FILE01\RedirectedFolders$\JodiK\Desktop\Uploads to website\"/>
    </mc:Choice>
  </mc:AlternateContent>
  <xr:revisionPtr revIDLastSave="0" documentId="8_{7D3601F9-9132-46DE-A0CC-F5D7ECCE3E50}" xr6:coauthVersionLast="47" xr6:coauthVersionMax="47" xr10:uidLastSave="{00000000-0000-0000-0000-000000000000}"/>
  <bookViews>
    <workbookView xWindow="28680" yWindow="-120" windowWidth="29040" windowHeight="15840" xr2:uid="{00000000-000D-0000-FFFF-FFFF00000000}"/>
  </bookViews>
  <sheets>
    <sheet name="Civil Works" sheetId="2" r:id="rId1"/>
    <sheet name="Sheet2" sheetId="4" r:id="rId2"/>
    <sheet name="Sheet1" sheetId="3" r:id="rId3"/>
  </sheets>
  <definedNames>
    <definedName name="_Hlk95814606" localSheetId="0">'Civil Works'!$B$2</definedName>
    <definedName name="_xlnm.Print_Area" localSheetId="0">'Civil Works'!$A$1:$F$41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2" i="4" l="1"/>
  <c r="AA48" i="4"/>
  <c r="AA31" i="4"/>
  <c r="AA15" i="4"/>
  <c r="AA24" i="4"/>
  <c r="AA43" i="4"/>
  <c r="AA22" i="4"/>
  <c r="V21" i="4"/>
  <c r="AA21" i="4" s="1"/>
  <c r="X19" i="4"/>
  <c r="AA40" i="4"/>
  <c r="AA39" i="4"/>
  <c r="AA38" i="4"/>
  <c r="AA36" i="4"/>
  <c r="V37" i="4"/>
  <c r="AA37" i="4" s="1"/>
  <c r="Z21" i="4"/>
  <c r="Z13" i="4"/>
  <c r="V11" i="4"/>
  <c r="Z12" i="4"/>
  <c r="AA12" i="4" s="1"/>
  <c r="Y19" i="4"/>
  <c r="Y11" i="4"/>
  <c r="X11" i="4"/>
  <c r="AA19" i="4" l="1"/>
  <c r="AA23" i="4" s="1"/>
  <c r="AA11" i="4"/>
  <c r="A10" i="2" l="1"/>
  <c r="A12" i="2" l="1"/>
  <c r="F6" i="2" l="1"/>
  <c r="B6" i="2"/>
  <c r="F7" i="2" l="1"/>
</calcChain>
</file>

<file path=xl/sharedStrings.xml><?xml version="1.0" encoding="utf-8"?>
<sst xmlns="http://schemas.openxmlformats.org/spreadsheetml/2006/main" count="128" uniqueCount="72">
  <si>
    <t>Contract No</t>
  </si>
  <si>
    <t>Description</t>
  </si>
  <si>
    <t>Tenderer</t>
  </si>
  <si>
    <t>Please Note: Cells shaded in green must be completed, all other cells are locked for editing</t>
  </si>
  <si>
    <t>Item</t>
  </si>
  <si>
    <t>Description of Work</t>
  </si>
  <si>
    <t>Est Qty</t>
  </si>
  <si>
    <t>Unit</t>
  </si>
  <si>
    <t>Rate ($)
(GST Ex)</t>
  </si>
  <si>
    <t>Amount ($)
(GST Ex)</t>
  </si>
  <si>
    <t>A</t>
  </si>
  <si>
    <t xml:space="preserve">TOTAL CONTRACT AMOUNT </t>
  </si>
  <si>
    <t>This schedule is NOT a Bill of Quantities but it may be used during the contract period to supplement other forms of assessing the value of the Works completed for payment purposes.
The Tenderer hereby acknowledges and agrees that the Principal does not guarantee or warrant the accuracy or completeness of the information provided in this Schedule and declares that the Tenderer has not relied on this information in the preparation of its Tender.
The Tenderer further acknowledges and agrees that the Tenderer is responsible for taking out its own quantities and determining the actual quantities of the work required. The Tenderer hereby releases the Principal now and forever any liability whatsoever as a result of or arising from the supply of this information.</t>
  </si>
  <si>
    <t>Item No</t>
  </si>
  <si>
    <r>
      <t>m</t>
    </r>
    <r>
      <rPr>
        <vertAlign val="superscript"/>
        <sz val="11"/>
        <rFont val="Arial Narrow"/>
        <family val="2"/>
      </rPr>
      <t>3</t>
    </r>
  </si>
  <si>
    <t>B</t>
  </si>
  <si>
    <t>Excavation for removal and disposal of existing 375 RCP</t>
  </si>
  <si>
    <t>Excavation for removal and disposal of existing 450 RCP</t>
  </si>
  <si>
    <t>600 pipe</t>
  </si>
  <si>
    <t>headwall</t>
  </si>
  <si>
    <t>no</t>
  </si>
  <si>
    <t>l</t>
  </si>
  <si>
    <t>b</t>
  </si>
  <si>
    <t>h</t>
  </si>
  <si>
    <t>m3</t>
  </si>
  <si>
    <t>wingwall</t>
  </si>
  <si>
    <t>cutoff</t>
  </si>
  <si>
    <t>slab/apron</t>
  </si>
  <si>
    <t>pipe dia</t>
  </si>
  <si>
    <t>2 pipe dia</t>
  </si>
  <si>
    <t>m2</t>
  </si>
  <si>
    <t xml:space="preserve">Construction &amp; Installation of drainage structure </t>
  </si>
  <si>
    <t>Excavation Works</t>
  </si>
  <si>
    <t>m</t>
  </si>
  <si>
    <t>Installation of Council supplied precast structure</t>
  </si>
  <si>
    <t>Class 3 600 RCP</t>
  </si>
  <si>
    <t>Class 3 2/750 RCP</t>
  </si>
  <si>
    <t>1200X600 RCBC</t>
  </si>
  <si>
    <t>2/1200X600 RCBC</t>
  </si>
  <si>
    <t>3/1200X600 RCBC</t>
  </si>
  <si>
    <t>6/1200X600 RCBC</t>
  </si>
  <si>
    <t>End Structure (CAST-IN-SITU reinforced concrete) Head Wall, Wing Wall, Cutoff Wall, Apron</t>
  </si>
  <si>
    <t>For 600 RCP Headwall</t>
  </si>
  <si>
    <t>For 2/750 RCP</t>
  </si>
  <si>
    <t xml:space="preserve">For 1200x600 RCBC </t>
  </si>
  <si>
    <t xml:space="preserve">For 2/1200x600 RCBC </t>
  </si>
  <si>
    <t xml:space="preserve">For 3/1200x600 RCBC </t>
  </si>
  <si>
    <t xml:space="preserve">For 6/1200x600 RCBC </t>
  </si>
  <si>
    <r>
      <t>m</t>
    </r>
    <r>
      <rPr>
        <vertAlign val="superscript"/>
        <sz val="11"/>
        <rFont val="Arial Narrow"/>
        <family val="2"/>
      </rPr>
      <t>3</t>
    </r>
    <r>
      <rPr>
        <sz val="11"/>
        <color theme="1"/>
        <rFont val="Calibri"/>
        <family val="2"/>
        <scheme val="minor"/>
      </rPr>
      <t/>
    </r>
  </si>
  <si>
    <t xml:space="preserve">Supply, lay and compact  concrete with required formworks, reinforcement and inlcluding other assecceries </t>
  </si>
  <si>
    <t>GRAND TOTAL</t>
  </si>
  <si>
    <t>D</t>
  </si>
  <si>
    <t>E</t>
  </si>
  <si>
    <t>C</t>
  </si>
  <si>
    <t>Supply and instalaltion of rock protection suited for all drainage structures</t>
  </si>
  <si>
    <t>All works are to be performed in accordance with Etheridge Shire council  Specification, Management Plans for Road and Drainage Construction and TMR Standard Drawings, unless otherwise specified.  All works priced in this bill of quantities must be inclusive of business overheads, profit, site establishment.</t>
  </si>
  <si>
    <t>Setting Out Works</t>
  </si>
  <si>
    <t xml:space="preserve">Site establishment/disestablishment </t>
  </si>
  <si>
    <t>SITE PREPARATION/Preliminaries</t>
  </si>
  <si>
    <t>As-constructed drawings</t>
  </si>
  <si>
    <t>culvert 1200x600</t>
  </si>
  <si>
    <t>ESC2024-003</t>
  </si>
  <si>
    <t>6 cells box culvert</t>
  </si>
  <si>
    <t xml:space="preserve">Head wall </t>
  </si>
  <si>
    <t>Aprons</t>
  </si>
  <si>
    <t>Slab</t>
  </si>
  <si>
    <t>Cut off walls</t>
  </si>
  <si>
    <t>2* 750 pipe</t>
  </si>
  <si>
    <t>Rocks</t>
  </si>
  <si>
    <t>rocks</t>
  </si>
  <si>
    <t>3 cell rcbc</t>
  </si>
  <si>
    <t>2 cell rcbc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</si>
</sst>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_);_(* \(#,##0.00\);_(* &quot;-&quot;??_);_(@_)"/>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name val="Arial Narrow"/>
      <family val="2"/>
    </font>
    <font>
      <b/>
      <sz val="12"/>
      <color rgb="FF00B0F0"/>
      <name val="Arial Narrow"/>
      <family val="2"/>
    </font>
    <font>
      <sz val="11"/>
      <name val="Arial Narrow"/>
      <family val="2"/>
    </font>
    <font>
      <b/>
      <sz val="12"/>
      <color rgb="FFFF0000"/>
      <name val="Arial Narrow"/>
      <family val="2"/>
    </font>
    <font>
      <b/>
      <sz val="10"/>
      <color theme="6" tint="-0.249977111117893"/>
      <name val="Arial Narrow"/>
      <family val="2"/>
    </font>
    <font>
      <b/>
      <sz val="11"/>
      <name val="Arial Narrow"/>
      <family val="2"/>
    </font>
    <font>
      <b/>
      <sz val="11"/>
      <color theme="1"/>
      <name val="Arial Narrow"/>
      <family val="2"/>
    </font>
    <font>
      <sz val="11"/>
      <color theme="1"/>
      <name val="Arial Narrow"/>
      <family val="2"/>
    </font>
    <font>
      <b/>
      <sz val="11"/>
      <color theme="1"/>
      <name val="Arial"/>
      <family val="2"/>
    </font>
    <font>
      <b/>
      <sz val="14"/>
      <color theme="1"/>
      <name val="Arial Narrow"/>
      <family val="2"/>
    </font>
    <font>
      <b/>
      <i/>
      <sz val="9"/>
      <color theme="3" tint="0.39997558519241921"/>
      <name val="Arial Narrow"/>
      <family val="2"/>
    </font>
    <font>
      <b/>
      <sz val="12"/>
      <color theme="1"/>
      <name val="Arial Narrow"/>
      <family val="2"/>
    </font>
    <font>
      <vertAlign val="superscript"/>
      <sz val="11"/>
      <name val="Arial Narrow"/>
      <family val="2"/>
    </font>
    <font>
      <sz val="8"/>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66"/>
        <bgColor indexed="64"/>
      </patternFill>
    </fill>
    <fill>
      <patternFill patternType="solid">
        <fgColor theme="6" tint="0.39997558519241921"/>
        <bgColor indexed="64"/>
      </patternFill>
    </fill>
    <fill>
      <patternFill patternType="solid">
        <fgColor rgb="FFFFFF00"/>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rgb="FFFF0000"/>
      </left>
      <right style="medium">
        <color rgb="FFFF0000"/>
      </right>
      <top style="medium">
        <color rgb="FFFF0000"/>
      </top>
      <bottom style="medium">
        <color rgb="FFFF0000"/>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right style="dashed">
        <color indexed="64"/>
      </right>
      <top style="medium">
        <color indexed="64"/>
      </top>
      <bottom style="medium">
        <color indexed="64"/>
      </bottom>
      <diagonal/>
    </border>
    <border>
      <left style="medium">
        <color indexed="64"/>
      </left>
      <right style="dashed">
        <color indexed="64"/>
      </right>
      <top style="dashed">
        <color indexed="64"/>
      </top>
      <bottom/>
      <diagonal/>
    </border>
    <border>
      <left style="medium">
        <color indexed="64"/>
      </left>
      <right/>
      <top/>
      <bottom/>
      <diagonal/>
    </border>
    <border>
      <left/>
      <right style="dashed">
        <color indexed="64"/>
      </right>
      <top/>
      <bottom/>
      <diagonal/>
    </border>
    <border>
      <left style="dashed">
        <color indexed="64"/>
      </left>
      <right style="medium">
        <color indexed="64"/>
      </right>
      <top/>
      <bottom/>
      <diagonal/>
    </border>
  </borders>
  <cellStyleXfs count="44">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8" fillId="0" borderId="0" xfId="0" applyFont="1" applyAlignment="1">
      <alignment horizontal="left"/>
    </xf>
    <xf numFmtId="0" fontId="19" fillId="0" borderId="0" xfId="0" applyFont="1" applyAlignment="1">
      <alignment horizontal="left" indent="2"/>
    </xf>
    <xf numFmtId="0" fontId="20" fillId="0" borderId="0" xfId="1" applyNumberFormat="1" applyFont="1" applyAlignment="1">
      <alignment horizontal="center" vertical="center"/>
    </xf>
    <xf numFmtId="0" fontId="20" fillId="0" borderId="0" xfId="0" applyFont="1" applyAlignment="1">
      <alignment horizontal="center" vertical="center"/>
    </xf>
    <xf numFmtId="164" fontId="20" fillId="0" borderId="0" xfId="2" applyFont="1" applyAlignment="1">
      <alignment horizontal="center" vertical="center"/>
    </xf>
    <xf numFmtId="0" fontId="18" fillId="0" borderId="13" xfId="0" applyFont="1" applyBorder="1" applyAlignment="1">
      <alignment horizontal="left"/>
    </xf>
    <xf numFmtId="0" fontId="21" fillId="0" borderId="14" xfId="0" applyFont="1" applyBorder="1" applyAlignment="1" applyProtection="1">
      <alignment horizontal="left" indent="2"/>
      <protection locked="0"/>
    </xf>
    <xf numFmtId="0" fontId="20" fillId="0" borderId="13" xfId="1" applyNumberFormat="1" applyFont="1" applyBorder="1" applyAlignment="1">
      <alignment horizontal="center" vertical="center"/>
    </xf>
    <xf numFmtId="0" fontId="20" fillId="0" borderId="13" xfId="0" applyFont="1" applyBorder="1" applyAlignment="1">
      <alignment horizontal="center" vertical="center"/>
    </xf>
    <xf numFmtId="164" fontId="20" fillId="0" borderId="13" xfId="2" applyFont="1" applyBorder="1" applyAlignment="1">
      <alignment horizontal="center" vertical="center"/>
    </xf>
    <xf numFmtId="0" fontId="22" fillId="0" borderId="0" xfId="0" applyFont="1"/>
    <xf numFmtId="0" fontId="20" fillId="0" borderId="0" xfId="0" applyFont="1"/>
    <xf numFmtId="164" fontId="27" fillId="0" borderId="16" xfId="0" applyNumberFormat="1" applyFont="1" applyBorder="1" applyAlignment="1">
      <alignment wrapText="1"/>
    </xf>
    <xf numFmtId="0" fontId="23" fillId="34" borderId="18" xfId="0" applyFont="1" applyFill="1" applyBorder="1" applyAlignment="1">
      <alignment horizontal="center" vertical="center"/>
    </xf>
    <xf numFmtId="0" fontId="24" fillId="34" borderId="19" xfId="0" applyFont="1" applyFill="1" applyBorder="1" applyAlignment="1">
      <alignment horizontal="center" vertical="center"/>
    </xf>
    <xf numFmtId="0" fontId="24" fillId="34" borderId="19" xfId="0" applyFont="1" applyFill="1" applyBorder="1" applyAlignment="1">
      <alignment horizontal="center" vertical="center" wrapText="1"/>
    </xf>
    <xf numFmtId="0" fontId="24" fillId="34" borderId="20" xfId="0" applyFont="1" applyFill="1" applyBorder="1" applyAlignment="1">
      <alignment horizontal="center" vertical="center" wrapText="1"/>
    </xf>
    <xf numFmtId="0" fontId="24" fillId="0" borderId="21" xfId="0" applyFont="1" applyBorder="1" applyAlignment="1">
      <alignment horizontal="center" vertical="center"/>
    </xf>
    <xf numFmtId="0" fontId="24" fillId="0" borderId="22" xfId="0" applyFont="1" applyBorder="1"/>
    <xf numFmtId="164" fontId="24" fillId="0" borderId="22" xfId="2" applyFont="1" applyBorder="1"/>
    <xf numFmtId="164" fontId="24" fillId="0" borderId="23" xfId="0" applyNumberFormat="1" applyFont="1" applyBorder="1"/>
    <xf numFmtId="0" fontId="20" fillId="0" borderId="22" xfId="0" applyFont="1" applyBorder="1" applyAlignment="1">
      <alignment horizontal="left" vertical="center" wrapText="1"/>
    </xf>
    <xf numFmtId="0" fontId="25" fillId="0" borderId="22" xfId="0" applyFont="1" applyBorder="1" applyAlignment="1">
      <alignment horizontal="center" vertical="center" wrapText="1"/>
    </xf>
    <xf numFmtId="164" fontId="25" fillId="35" borderId="22" xfId="2" applyFont="1" applyFill="1" applyBorder="1" applyAlignment="1" applyProtection="1">
      <alignment horizontal="center" vertical="center" wrapText="1"/>
      <protection locked="0"/>
    </xf>
    <xf numFmtId="164" fontId="25" fillId="0" borderId="23" xfId="2" applyFont="1" applyBorder="1" applyAlignment="1">
      <alignment vertical="center" wrapText="1"/>
    </xf>
    <xf numFmtId="0" fontId="20" fillId="0" borderId="22" xfId="0" applyFont="1" applyBorder="1" applyAlignment="1">
      <alignment horizontal="center" vertical="center" wrapText="1"/>
    </xf>
    <xf numFmtId="164" fontId="20" fillId="35" borderId="22" xfId="2" applyFont="1" applyFill="1" applyBorder="1" applyAlignment="1">
      <alignment horizontal="center" vertical="center" wrapText="1"/>
    </xf>
    <xf numFmtId="0" fontId="25" fillId="0" borderId="21" xfId="0" applyFont="1" applyBorder="1" applyAlignment="1">
      <alignment horizontal="center" vertical="center"/>
    </xf>
    <xf numFmtId="0" fontId="20" fillId="0" borderId="21" xfId="0" applyFont="1" applyBorder="1" applyAlignment="1">
      <alignment horizontal="center" vertical="top" wrapText="1"/>
    </xf>
    <xf numFmtId="0" fontId="23" fillId="33" borderId="22" xfId="0" applyFont="1" applyFill="1" applyBorder="1" applyAlignment="1">
      <alignment horizontal="left" vertical="top" wrapText="1"/>
    </xf>
    <xf numFmtId="0" fontId="23" fillId="33" borderId="22" xfId="1" applyNumberFormat="1" applyFont="1" applyFill="1" applyBorder="1" applyAlignment="1">
      <alignment horizontal="center" vertical="center" wrapText="1"/>
    </xf>
    <xf numFmtId="0" fontId="23" fillId="33" borderId="22" xfId="0" applyFont="1" applyFill="1" applyBorder="1" applyAlignment="1">
      <alignment horizontal="center" vertical="center" wrapText="1"/>
    </xf>
    <xf numFmtId="0" fontId="25" fillId="0" borderId="22" xfId="0" applyFont="1" applyBorder="1" applyAlignment="1">
      <alignment horizontal="left" vertical="top" wrapText="1"/>
    </xf>
    <xf numFmtId="0" fontId="20" fillId="33" borderId="22" xfId="1" applyNumberFormat="1" applyFont="1" applyFill="1" applyBorder="1" applyAlignment="1">
      <alignment horizontal="center" vertical="center" wrapText="1"/>
    </xf>
    <xf numFmtId="0" fontId="20" fillId="33" borderId="22" xfId="0" applyFont="1" applyFill="1" applyBorder="1" applyAlignment="1">
      <alignment horizontal="center" vertical="center" wrapText="1"/>
    </xf>
    <xf numFmtId="164" fontId="20" fillId="33" borderId="22" xfId="2" applyFont="1" applyFill="1" applyBorder="1" applyAlignment="1" applyProtection="1">
      <alignment horizontal="center" vertical="center" wrapText="1"/>
    </xf>
    <xf numFmtId="0" fontId="25" fillId="0" borderId="22" xfId="0" applyFont="1" applyBorder="1" applyAlignment="1">
      <alignment horizontal="left" vertical="center" wrapText="1"/>
    </xf>
    <xf numFmtId="0" fontId="23" fillId="33" borderId="21" xfId="0" applyFont="1" applyFill="1" applyBorder="1" applyAlignment="1">
      <alignment horizontal="center" vertical="top" wrapText="1"/>
    </xf>
    <xf numFmtId="164" fontId="23" fillId="33" borderId="23" xfId="2" applyFont="1" applyFill="1" applyBorder="1" applyAlignment="1">
      <alignment horizontal="center" vertical="center" wrapText="1"/>
    </xf>
    <xf numFmtId="164" fontId="20" fillId="0" borderId="23" xfId="2" applyFont="1" applyFill="1" applyBorder="1" applyAlignment="1">
      <alignment horizontal="center" vertical="center" wrapText="1"/>
    </xf>
    <xf numFmtId="164" fontId="20" fillId="33" borderId="23" xfId="2" applyFont="1" applyFill="1" applyBorder="1" applyAlignment="1">
      <alignment horizontal="center" vertical="center" wrapText="1"/>
    </xf>
    <xf numFmtId="164" fontId="20" fillId="33" borderId="22" xfId="2" applyFont="1" applyFill="1" applyBorder="1" applyAlignment="1" applyProtection="1">
      <alignment horizontal="center" vertical="center" wrapText="1"/>
      <protection locked="0"/>
    </xf>
    <xf numFmtId="164" fontId="23" fillId="0" borderId="26" xfId="0" applyNumberFormat="1" applyFont="1" applyBorder="1" applyAlignment="1">
      <alignment horizontal="center" vertical="center"/>
    </xf>
    <xf numFmtId="0" fontId="23" fillId="33" borderId="22" xfId="0" applyFont="1" applyFill="1" applyBorder="1" applyAlignment="1">
      <alignment wrapText="1"/>
    </xf>
    <xf numFmtId="164" fontId="23" fillId="33" borderId="22" xfId="2" applyFont="1" applyFill="1" applyBorder="1" applyAlignment="1" applyProtection="1">
      <alignment horizontal="center" vertical="center" wrapText="1"/>
      <protection locked="0"/>
    </xf>
    <xf numFmtId="0" fontId="24" fillId="0" borderId="22" xfId="0" applyFont="1" applyBorder="1" applyAlignment="1">
      <alignment vertical="center" wrapText="1"/>
    </xf>
    <xf numFmtId="0" fontId="24" fillId="0" borderId="27" xfId="0" applyFont="1" applyBorder="1" applyAlignment="1">
      <alignment horizontal="center" vertical="center"/>
    </xf>
    <xf numFmtId="0" fontId="23" fillId="0" borderId="28" xfId="0" applyFont="1" applyBorder="1" applyAlignment="1">
      <alignment horizontal="left" vertical="center" wrapText="1"/>
    </xf>
    <xf numFmtId="0" fontId="25" fillId="0" borderId="28" xfId="0" applyFont="1" applyBorder="1" applyAlignment="1">
      <alignment horizontal="center" vertical="center" wrapText="1"/>
    </xf>
    <xf numFmtId="164" fontId="25" fillId="35" borderId="28" xfId="2" applyFont="1" applyFill="1" applyBorder="1" applyAlignment="1" applyProtection="1">
      <alignment horizontal="center" vertical="center" wrapText="1"/>
      <protection locked="0"/>
    </xf>
    <xf numFmtId="164" fontId="25" fillId="0" borderId="29" xfId="2" applyFont="1" applyBorder="1" applyAlignment="1">
      <alignment vertical="center" wrapText="1"/>
    </xf>
    <xf numFmtId="0" fontId="23" fillId="34" borderId="24" xfId="0" applyFont="1" applyFill="1" applyBorder="1" applyAlignment="1">
      <alignment horizontal="center" vertical="center"/>
    </xf>
    <xf numFmtId="0" fontId="24" fillId="34" borderId="25" xfId="0" applyFont="1" applyFill="1" applyBorder="1" applyAlignment="1">
      <alignment horizontal="center" vertical="center"/>
    </xf>
    <xf numFmtId="0" fontId="24" fillId="34" borderId="25" xfId="0" applyFont="1" applyFill="1" applyBorder="1" applyAlignment="1">
      <alignment horizontal="center" vertical="center" wrapText="1"/>
    </xf>
    <xf numFmtId="0" fontId="24" fillId="34" borderId="26" xfId="0" applyFont="1" applyFill="1" applyBorder="1" applyAlignment="1">
      <alignment horizontal="center" vertical="center" wrapText="1"/>
    </xf>
    <xf numFmtId="0" fontId="29" fillId="0" borderId="0" xfId="0" applyFont="1" applyAlignment="1">
      <alignment horizontal="left" indent="2"/>
    </xf>
    <xf numFmtId="0" fontId="24" fillId="33" borderId="22" xfId="0" applyFont="1" applyFill="1" applyBorder="1" applyAlignment="1">
      <alignment horizontal="left" vertical="center" wrapText="1"/>
    </xf>
    <xf numFmtId="0" fontId="0" fillId="36" borderId="0" xfId="0" applyFill="1"/>
    <xf numFmtId="0" fontId="20" fillId="0" borderId="32" xfId="0" applyFont="1" applyBorder="1" applyAlignment="1">
      <alignment horizontal="center" vertical="top" wrapText="1"/>
    </xf>
    <xf numFmtId="0" fontId="20" fillId="0" borderId="0" xfId="0" applyFont="1" applyAlignment="1">
      <alignment horizontal="center" vertical="center" wrapText="1"/>
    </xf>
    <xf numFmtId="164" fontId="20" fillId="35" borderId="33" xfId="2" applyFont="1" applyFill="1" applyBorder="1" applyAlignment="1">
      <alignment horizontal="center" vertical="center" wrapText="1"/>
    </xf>
    <xf numFmtId="164" fontId="20" fillId="0" borderId="34" xfId="2" applyFont="1" applyFill="1" applyBorder="1" applyAlignment="1">
      <alignment horizontal="center" vertical="center" wrapText="1"/>
    </xf>
    <xf numFmtId="0" fontId="28" fillId="0" borderId="11" xfId="0" applyFont="1" applyBorder="1" applyAlignment="1">
      <alignment horizontal="left" wrapText="1"/>
    </xf>
    <xf numFmtId="0" fontId="28" fillId="0" borderId="12" xfId="0" applyFont="1" applyBorder="1" applyAlignment="1">
      <alignment horizontal="left" wrapText="1"/>
    </xf>
    <xf numFmtId="0" fontId="28" fillId="0" borderId="10" xfId="0" applyFont="1" applyBorder="1" applyAlignment="1">
      <alignment horizontal="left" wrapText="1"/>
    </xf>
    <xf numFmtId="0" fontId="25" fillId="0" borderId="11" xfId="0" applyFont="1" applyBorder="1" applyAlignment="1">
      <alignment horizontal="center" wrapText="1"/>
    </xf>
    <xf numFmtId="0" fontId="25" fillId="0" borderId="15" xfId="0" applyFont="1" applyBorder="1" applyAlignment="1">
      <alignment horizontal="center" wrapText="1"/>
    </xf>
    <xf numFmtId="164" fontId="26" fillId="0" borderId="17" xfId="2" applyFont="1" applyBorder="1" applyAlignment="1">
      <alignment horizontal="center" wrapText="1"/>
    </xf>
    <xf numFmtId="164" fontId="26" fillId="0" borderId="12" xfId="2" applyFont="1" applyBorder="1" applyAlignment="1">
      <alignment horizontal="center" wrapText="1"/>
    </xf>
    <xf numFmtId="164" fontId="26" fillId="0" borderId="15" xfId="2" applyFont="1" applyBorder="1" applyAlignment="1">
      <alignment horizontal="center" wrapText="1"/>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30" xfId="0" applyFont="1" applyBorder="1" applyAlignment="1">
      <alignment horizontal="center" vertical="center"/>
    </xf>
    <xf numFmtId="0" fontId="23" fillId="33" borderId="31" xfId="0" applyFont="1" applyFill="1" applyBorder="1" applyAlignment="1">
      <alignment horizontal="center" vertical="center" wrapText="1"/>
    </xf>
    <xf numFmtId="0" fontId="23" fillId="33" borderId="27" xfId="0" applyFont="1" applyFill="1" applyBorder="1" applyAlignment="1">
      <alignment horizontal="center" vertical="center"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FF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40</xdr:row>
      <xdr:rowOff>0</xdr:rowOff>
    </xdr:from>
    <xdr:to>
      <xdr:col>1</xdr:col>
      <xdr:colOff>358140</xdr:colOff>
      <xdr:row>40</xdr:row>
      <xdr:rowOff>186690</xdr:rowOff>
    </xdr:to>
    <xdr:sp macro="" textlink="">
      <xdr:nvSpPr>
        <xdr:cNvPr id="18" name="Text Box 7">
          <a:extLst>
            <a:ext uri="{FF2B5EF4-FFF2-40B4-BE49-F238E27FC236}">
              <a16:creationId xmlns:a16="http://schemas.microsoft.com/office/drawing/2014/main" id="{00000000-0008-0000-0000-000012000000}"/>
            </a:ext>
          </a:extLst>
        </xdr:cNvPr>
        <xdr:cNvSpPr txBox="1">
          <a:spLocks noChangeArrowheads="1"/>
        </xdr:cNvSpPr>
      </xdr:nvSpPr>
      <xdr:spPr bwMode="auto">
        <a:xfrm>
          <a:off x="638175" y="65703450"/>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257175</xdr:colOff>
      <xdr:row>40</xdr:row>
      <xdr:rowOff>0</xdr:rowOff>
    </xdr:from>
    <xdr:to>
      <xdr:col>1</xdr:col>
      <xdr:colOff>358140</xdr:colOff>
      <xdr:row>40</xdr:row>
      <xdr:rowOff>186690</xdr:rowOff>
    </xdr:to>
    <xdr:sp macro="" textlink="">
      <xdr:nvSpPr>
        <xdr:cNvPr id="19" name="Text Box 19">
          <a:extLst>
            <a:ext uri="{FF2B5EF4-FFF2-40B4-BE49-F238E27FC236}">
              <a16:creationId xmlns:a16="http://schemas.microsoft.com/office/drawing/2014/main" id="{00000000-0008-0000-0000-000013000000}"/>
            </a:ext>
          </a:extLst>
        </xdr:cNvPr>
        <xdr:cNvSpPr txBox="1">
          <a:spLocks noChangeArrowheads="1"/>
        </xdr:cNvSpPr>
      </xdr:nvSpPr>
      <xdr:spPr bwMode="auto">
        <a:xfrm>
          <a:off x="638175" y="65703450"/>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238125</xdr:colOff>
      <xdr:row>40</xdr:row>
      <xdr:rowOff>0</xdr:rowOff>
    </xdr:from>
    <xdr:to>
      <xdr:col>1</xdr:col>
      <xdr:colOff>342900</xdr:colOff>
      <xdr:row>40</xdr:row>
      <xdr:rowOff>186690</xdr:rowOff>
    </xdr:to>
    <xdr:sp macro="" textlink="">
      <xdr:nvSpPr>
        <xdr:cNvPr id="20" name="Text Box 20">
          <a:extLst>
            <a:ext uri="{FF2B5EF4-FFF2-40B4-BE49-F238E27FC236}">
              <a16:creationId xmlns:a16="http://schemas.microsoft.com/office/drawing/2014/main" id="{00000000-0008-0000-0000-000014000000}"/>
            </a:ext>
          </a:extLst>
        </xdr:cNvPr>
        <xdr:cNvSpPr txBox="1">
          <a:spLocks noChangeArrowheads="1"/>
        </xdr:cNvSpPr>
      </xdr:nvSpPr>
      <xdr:spPr bwMode="auto">
        <a:xfrm>
          <a:off x="619125" y="65703450"/>
          <a:ext cx="1047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238125</xdr:colOff>
      <xdr:row>40</xdr:row>
      <xdr:rowOff>0</xdr:rowOff>
    </xdr:from>
    <xdr:to>
      <xdr:col>1</xdr:col>
      <xdr:colOff>342900</xdr:colOff>
      <xdr:row>40</xdr:row>
      <xdr:rowOff>186690</xdr:rowOff>
    </xdr:to>
    <xdr:sp macro="" textlink="">
      <xdr:nvSpPr>
        <xdr:cNvPr id="21" name="Text Box 21">
          <a:extLst>
            <a:ext uri="{FF2B5EF4-FFF2-40B4-BE49-F238E27FC236}">
              <a16:creationId xmlns:a16="http://schemas.microsoft.com/office/drawing/2014/main" id="{00000000-0008-0000-0000-000015000000}"/>
            </a:ext>
          </a:extLst>
        </xdr:cNvPr>
        <xdr:cNvSpPr txBox="1">
          <a:spLocks noChangeArrowheads="1"/>
        </xdr:cNvSpPr>
      </xdr:nvSpPr>
      <xdr:spPr bwMode="auto">
        <a:xfrm>
          <a:off x="619125" y="65703450"/>
          <a:ext cx="1047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257175</xdr:colOff>
      <xdr:row>40</xdr:row>
      <xdr:rowOff>0</xdr:rowOff>
    </xdr:from>
    <xdr:to>
      <xdr:col>1</xdr:col>
      <xdr:colOff>358140</xdr:colOff>
      <xdr:row>40</xdr:row>
      <xdr:rowOff>186690</xdr:rowOff>
    </xdr:to>
    <xdr:sp macro="" textlink="">
      <xdr:nvSpPr>
        <xdr:cNvPr id="22" name="Text Box 7">
          <a:extLst>
            <a:ext uri="{FF2B5EF4-FFF2-40B4-BE49-F238E27FC236}">
              <a16:creationId xmlns:a16="http://schemas.microsoft.com/office/drawing/2014/main" id="{00000000-0008-0000-0000-000016000000}"/>
            </a:ext>
          </a:extLst>
        </xdr:cNvPr>
        <xdr:cNvSpPr txBox="1">
          <a:spLocks noChangeArrowheads="1"/>
        </xdr:cNvSpPr>
      </xdr:nvSpPr>
      <xdr:spPr bwMode="auto">
        <a:xfrm>
          <a:off x="638175" y="657034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257175</xdr:colOff>
      <xdr:row>40</xdr:row>
      <xdr:rowOff>0</xdr:rowOff>
    </xdr:from>
    <xdr:to>
      <xdr:col>1</xdr:col>
      <xdr:colOff>358140</xdr:colOff>
      <xdr:row>40</xdr:row>
      <xdr:rowOff>186690</xdr:rowOff>
    </xdr:to>
    <xdr:sp macro="" textlink="">
      <xdr:nvSpPr>
        <xdr:cNvPr id="23" name="Text Box 19">
          <a:extLst>
            <a:ext uri="{FF2B5EF4-FFF2-40B4-BE49-F238E27FC236}">
              <a16:creationId xmlns:a16="http://schemas.microsoft.com/office/drawing/2014/main" id="{00000000-0008-0000-0000-000017000000}"/>
            </a:ext>
          </a:extLst>
        </xdr:cNvPr>
        <xdr:cNvSpPr txBox="1">
          <a:spLocks noChangeArrowheads="1"/>
        </xdr:cNvSpPr>
      </xdr:nvSpPr>
      <xdr:spPr bwMode="auto">
        <a:xfrm>
          <a:off x="638175" y="657034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238125</xdr:colOff>
      <xdr:row>40</xdr:row>
      <xdr:rowOff>0</xdr:rowOff>
    </xdr:from>
    <xdr:to>
      <xdr:col>1</xdr:col>
      <xdr:colOff>342900</xdr:colOff>
      <xdr:row>40</xdr:row>
      <xdr:rowOff>186690</xdr:rowOff>
    </xdr:to>
    <xdr:sp macro="" textlink="">
      <xdr:nvSpPr>
        <xdr:cNvPr id="24" name="Text Box 20">
          <a:extLst>
            <a:ext uri="{FF2B5EF4-FFF2-40B4-BE49-F238E27FC236}">
              <a16:creationId xmlns:a16="http://schemas.microsoft.com/office/drawing/2014/main" id="{00000000-0008-0000-0000-000018000000}"/>
            </a:ext>
          </a:extLst>
        </xdr:cNvPr>
        <xdr:cNvSpPr txBox="1">
          <a:spLocks noChangeArrowheads="1"/>
        </xdr:cNvSpPr>
      </xdr:nvSpPr>
      <xdr:spPr bwMode="auto">
        <a:xfrm>
          <a:off x="619125" y="65703450"/>
          <a:ext cx="1047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238125</xdr:colOff>
      <xdr:row>40</xdr:row>
      <xdr:rowOff>0</xdr:rowOff>
    </xdr:from>
    <xdr:to>
      <xdr:col>1</xdr:col>
      <xdr:colOff>342900</xdr:colOff>
      <xdr:row>40</xdr:row>
      <xdr:rowOff>186690</xdr:rowOff>
    </xdr:to>
    <xdr:sp macro="" textlink="">
      <xdr:nvSpPr>
        <xdr:cNvPr id="25" name="Text Box 21">
          <a:extLst>
            <a:ext uri="{FF2B5EF4-FFF2-40B4-BE49-F238E27FC236}">
              <a16:creationId xmlns:a16="http://schemas.microsoft.com/office/drawing/2014/main" id="{00000000-0008-0000-0000-000019000000}"/>
            </a:ext>
          </a:extLst>
        </xdr:cNvPr>
        <xdr:cNvSpPr txBox="1">
          <a:spLocks noChangeArrowheads="1"/>
        </xdr:cNvSpPr>
      </xdr:nvSpPr>
      <xdr:spPr bwMode="auto">
        <a:xfrm>
          <a:off x="619125" y="65703450"/>
          <a:ext cx="1047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tabSelected="1" zoomScaleNormal="100" zoomScaleSheetLayoutView="62" workbookViewId="0">
      <selection activeCell="L40" sqref="L40"/>
    </sheetView>
  </sheetViews>
  <sheetFormatPr defaultRowHeight="14.4" x14ac:dyDescent="0.3"/>
  <cols>
    <col min="1" max="1" width="13.6640625" customWidth="1"/>
    <col min="2" max="2" width="78.21875" bestFit="1" customWidth="1"/>
    <col min="3" max="3" width="10.6640625" bestFit="1" customWidth="1"/>
    <col min="4" max="4" width="8" customWidth="1"/>
    <col min="5" max="5" width="16.44140625" customWidth="1"/>
    <col min="6" max="6" width="20.6640625" customWidth="1"/>
  </cols>
  <sheetData>
    <row r="1" spans="1:6" ht="15.6" x14ac:dyDescent="0.3">
      <c r="A1" s="1" t="s">
        <v>0</v>
      </c>
      <c r="B1" s="2" t="s">
        <v>61</v>
      </c>
      <c r="C1" s="3"/>
      <c r="D1" s="4"/>
      <c r="E1" s="5"/>
      <c r="F1" s="4"/>
    </row>
    <row r="2" spans="1:6" ht="16.2" thickBot="1" x14ac:dyDescent="0.35">
      <c r="A2" s="1" t="s">
        <v>1</v>
      </c>
      <c r="B2" s="56" t="s">
        <v>31</v>
      </c>
    </row>
    <row r="3" spans="1:6" ht="16.2" thickBot="1" x14ac:dyDescent="0.35">
      <c r="A3" s="6" t="s">
        <v>2</v>
      </c>
      <c r="B3" s="7"/>
      <c r="C3" s="8"/>
      <c r="D3" s="9"/>
      <c r="E3" s="10"/>
      <c r="F3" s="9"/>
    </row>
    <row r="4" spans="1:6" ht="15" thickBot="1" x14ac:dyDescent="0.35">
      <c r="A4" s="11" t="s">
        <v>3</v>
      </c>
      <c r="B4" s="12"/>
      <c r="C4" s="3"/>
      <c r="D4" s="4"/>
      <c r="E4" s="5"/>
      <c r="F4" s="4"/>
    </row>
    <row r="5" spans="1:6" ht="27.6" x14ac:dyDescent="0.3">
      <c r="A5" s="14" t="s">
        <v>4</v>
      </c>
      <c r="B5" s="15" t="s">
        <v>5</v>
      </c>
      <c r="C5" s="15" t="s">
        <v>6</v>
      </c>
      <c r="D5" s="15" t="s">
        <v>7</v>
      </c>
      <c r="E5" s="16" t="s">
        <v>8</v>
      </c>
      <c r="F5" s="17" t="s">
        <v>9</v>
      </c>
    </row>
    <row r="6" spans="1:6" ht="15" thickBot="1" x14ac:dyDescent="0.35">
      <c r="A6" s="18" t="s">
        <v>10</v>
      </c>
      <c r="B6" s="46" t="str">
        <f>B2</f>
        <v xml:space="preserve">Construction &amp; Installation of drainage structure </v>
      </c>
      <c r="C6" s="19"/>
      <c r="D6" s="19"/>
      <c r="E6" s="20"/>
      <c r="F6" s="21">
        <f>F41</f>
        <v>0</v>
      </c>
    </row>
    <row r="7" spans="1:6" ht="28.5" customHeight="1" thickBot="1" x14ac:dyDescent="0.4">
      <c r="A7" s="66"/>
      <c r="B7" s="67"/>
      <c r="C7" s="68" t="s">
        <v>11</v>
      </c>
      <c r="D7" s="69"/>
      <c r="E7" s="70"/>
      <c r="F7" s="13">
        <f>SUM(F6:F6)</f>
        <v>0</v>
      </c>
    </row>
    <row r="8" spans="1:6" ht="96" customHeight="1" thickBot="1" x14ac:dyDescent="0.35">
      <c r="A8" s="63" t="s">
        <v>12</v>
      </c>
      <c r="B8" s="64"/>
      <c r="C8" s="64"/>
      <c r="D8" s="64"/>
      <c r="E8" s="64"/>
      <c r="F8" s="65"/>
    </row>
    <row r="9" spans="1:6" ht="28.2" thickBot="1" x14ac:dyDescent="0.35">
      <c r="A9" s="52" t="s">
        <v>13</v>
      </c>
      <c r="B9" s="53" t="s">
        <v>5</v>
      </c>
      <c r="C9" s="53" t="s">
        <v>6</v>
      </c>
      <c r="D9" s="53" t="s">
        <v>7</v>
      </c>
      <c r="E9" s="54" t="s">
        <v>8</v>
      </c>
      <c r="F9" s="55" t="s">
        <v>9</v>
      </c>
    </row>
    <row r="10" spans="1:6" ht="55.2" x14ac:dyDescent="0.3">
      <c r="A10" s="47" t="str">
        <f>IF(D10&lt;&gt;"",COUNTA($D10:D$11)&amp;".","")</f>
        <v/>
      </c>
      <c r="B10" s="48" t="s">
        <v>55</v>
      </c>
      <c r="C10" s="49"/>
      <c r="D10" s="49"/>
      <c r="E10" s="50"/>
      <c r="F10" s="51"/>
    </row>
    <row r="11" spans="1:6" x14ac:dyDescent="0.3">
      <c r="A11" s="38" t="s">
        <v>10</v>
      </c>
      <c r="B11" s="44" t="s">
        <v>58</v>
      </c>
      <c r="C11" s="31"/>
      <c r="D11" s="32"/>
      <c r="E11" s="45"/>
      <c r="F11" s="39"/>
    </row>
    <row r="12" spans="1:6" x14ac:dyDescent="0.3">
      <c r="A12" s="28" t="str">
        <f>IF(D12&lt;&gt;"",COUNTA($D$11:D12)&amp;".","")</f>
        <v>1.</v>
      </c>
      <c r="B12" s="22" t="s">
        <v>57</v>
      </c>
      <c r="C12" s="23">
        <v>1</v>
      </c>
      <c r="D12" s="23" t="s">
        <v>4</v>
      </c>
      <c r="E12" s="24"/>
      <c r="F12" s="25"/>
    </row>
    <row r="13" spans="1:6" x14ac:dyDescent="0.3">
      <c r="A13" s="28">
        <v>2</v>
      </c>
      <c r="B13" s="22" t="s">
        <v>56</v>
      </c>
      <c r="C13" s="23">
        <v>1</v>
      </c>
      <c r="D13" s="23" t="s">
        <v>4</v>
      </c>
      <c r="E13" s="24"/>
      <c r="F13" s="25"/>
    </row>
    <row r="14" spans="1:6" x14ac:dyDescent="0.3">
      <c r="A14" s="28">
        <v>3</v>
      </c>
      <c r="B14" s="22" t="s">
        <v>59</v>
      </c>
      <c r="C14" s="23">
        <v>1</v>
      </c>
      <c r="D14" s="23" t="s">
        <v>4</v>
      </c>
      <c r="E14" s="24"/>
      <c r="F14" s="25"/>
    </row>
    <row r="15" spans="1:6" x14ac:dyDescent="0.3">
      <c r="A15" s="38" t="s">
        <v>15</v>
      </c>
      <c r="B15" s="30" t="s">
        <v>32</v>
      </c>
      <c r="C15" s="34"/>
      <c r="D15" s="35"/>
      <c r="E15" s="36"/>
      <c r="F15" s="41"/>
    </row>
    <row r="16" spans="1:6" x14ac:dyDescent="0.3">
      <c r="A16" s="28">
        <v>4</v>
      </c>
      <c r="B16" s="37" t="s">
        <v>16</v>
      </c>
      <c r="C16" s="23">
        <v>9.07</v>
      </c>
      <c r="D16" s="23" t="s">
        <v>33</v>
      </c>
      <c r="E16" s="24"/>
      <c r="F16" s="25"/>
    </row>
    <row r="17" spans="1:6" x14ac:dyDescent="0.3">
      <c r="A17" s="28">
        <v>5</v>
      </c>
      <c r="B17" s="37" t="s">
        <v>16</v>
      </c>
      <c r="C17" s="23">
        <v>8.15</v>
      </c>
      <c r="D17" s="23" t="s">
        <v>33</v>
      </c>
      <c r="E17" s="24"/>
      <c r="F17" s="25"/>
    </row>
    <row r="18" spans="1:6" x14ac:dyDescent="0.3">
      <c r="A18" s="28">
        <v>6</v>
      </c>
      <c r="B18" s="37" t="s">
        <v>17</v>
      </c>
      <c r="C18" s="23">
        <v>7.62</v>
      </c>
      <c r="D18" s="23" t="s">
        <v>33</v>
      </c>
      <c r="E18" s="24"/>
      <c r="F18" s="25"/>
    </row>
    <row r="19" spans="1:6" x14ac:dyDescent="0.3">
      <c r="A19" s="38" t="s">
        <v>53</v>
      </c>
      <c r="B19" s="30" t="s">
        <v>34</v>
      </c>
      <c r="C19" s="34"/>
      <c r="D19" s="35"/>
      <c r="E19" s="36"/>
      <c r="F19" s="41"/>
    </row>
    <row r="20" spans="1:6" x14ac:dyDescent="0.3">
      <c r="A20" s="28">
        <v>7</v>
      </c>
      <c r="B20" s="37" t="s">
        <v>35</v>
      </c>
      <c r="C20" s="23">
        <v>10.98</v>
      </c>
      <c r="D20" s="23" t="s">
        <v>33</v>
      </c>
      <c r="E20" s="24"/>
      <c r="F20" s="25"/>
    </row>
    <row r="21" spans="1:6" x14ac:dyDescent="0.3">
      <c r="A21" s="28">
        <v>8</v>
      </c>
      <c r="B21" s="37" t="s">
        <v>36</v>
      </c>
      <c r="C21" s="23">
        <v>13.42</v>
      </c>
      <c r="D21" s="23" t="s">
        <v>33</v>
      </c>
      <c r="E21" s="24"/>
      <c r="F21" s="25"/>
    </row>
    <row r="22" spans="1:6" x14ac:dyDescent="0.3">
      <c r="A22" s="28">
        <v>9</v>
      </c>
      <c r="B22" s="37" t="s">
        <v>37</v>
      </c>
      <c r="C22" s="23">
        <v>10.8</v>
      </c>
      <c r="D22" s="23" t="s">
        <v>33</v>
      </c>
      <c r="E22" s="24"/>
      <c r="F22" s="25"/>
    </row>
    <row r="23" spans="1:6" x14ac:dyDescent="0.3">
      <c r="A23" s="28">
        <v>10</v>
      </c>
      <c r="B23" s="37" t="s">
        <v>38</v>
      </c>
      <c r="C23" s="23">
        <v>9.6</v>
      </c>
      <c r="D23" s="23" t="s">
        <v>33</v>
      </c>
      <c r="E23" s="24"/>
      <c r="F23" s="25"/>
    </row>
    <row r="24" spans="1:6" x14ac:dyDescent="0.3">
      <c r="A24" s="28">
        <v>11</v>
      </c>
      <c r="B24" s="37" t="s">
        <v>39</v>
      </c>
      <c r="C24" s="23">
        <v>19.2</v>
      </c>
      <c r="D24" s="23" t="s">
        <v>33</v>
      </c>
      <c r="E24" s="24"/>
      <c r="F24" s="25"/>
    </row>
    <row r="25" spans="1:6" x14ac:dyDescent="0.3">
      <c r="A25" s="28">
        <v>12</v>
      </c>
      <c r="B25" s="37" t="s">
        <v>40</v>
      </c>
      <c r="C25" s="23">
        <v>9.6</v>
      </c>
      <c r="D25" s="23" t="s">
        <v>33</v>
      </c>
      <c r="E25" s="24"/>
      <c r="F25" s="25"/>
    </row>
    <row r="26" spans="1:6" x14ac:dyDescent="0.3">
      <c r="A26" s="74" t="s">
        <v>51</v>
      </c>
      <c r="B26" s="30" t="s">
        <v>41</v>
      </c>
      <c r="C26" s="34"/>
      <c r="D26" s="35"/>
      <c r="E26" s="36"/>
      <c r="F26" s="41"/>
    </row>
    <row r="27" spans="1:6" ht="27.6" x14ac:dyDescent="0.3">
      <c r="A27" s="75"/>
      <c r="B27" s="57" t="s">
        <v>49</v>
      </c>
      <c r="C27" s="34"/>
      <c r="D27" s="35"/>
      <c r="E27" s="36"/>
      <c r="F27" s="41"/>
    </row>
    <row r="28" spans="1:6" ht="16.2" x14ac:dyDescent="0.3">
      <c r="A28" s="29">
        <v>13</v>
      </c>
      <c r="B28" s="33" t="s">
        <v>42</v>
      </c>
      <c r="C28" s="26">
        <v>2</v>
      </c>
      <c r="D28" s="26" t="s">
        <v>14</v>
      </c>
      <c r="E28" s="27"/>
      <c r="F28" s="40"/>
    </row>
    <row r="29" spans="1:6" ht="16.2" x14ac:dyDescent="0.3">
      <c r="A29" s="29">
        <v>14</v>
      </c>
      <c r="B29" s="33" t="s">
        <v>43</v>
      </c>
      <c r="C29" s="26">
        <v>3</v>
      </c>
      <c r="D29" s="26" t="s">
        <v>14</v>
      </c>
      <c r="E29" s="27"/>
      <c r="F29" s="40"/>
    </row>
    <row r="30" spans="1:6" ht="16.2" x14ac:dyDescent="0.3">
      <c r="A30" s="29">
        <v>15</v>
      </c>
      <c r="B30" s="33" t="s">
        <v>44</v>
      </c>
      <c r="C30" s="26">
        <v>7</v>
      </c>
      <c r="D30" s="26" t="s">
        <v>48</v>
      </c>
      <c r="E30" s="27"/>
      <c r="F30" s="40"/>
    </row>
    <row r="31" spans="1:6" ht="16.2" x14ac:dyDescent="0.3">
      <c r="A31" s="29">
        <v>16</v>
      </c>
      <c r="B31" s="33" t="s">
        <v>45</v>
      </c>
      <c r="C31" s="26">
        <v>14</v>
      </c>
      <c r="D31" s="26" t="s">
        <v>48</v>
      </c>
      <c r="E31" s="27"/>
      <c r="F31" s="40"/>
    </row>
    <row r="32" spans="1:6" ht="16.2" x14ac:dyDescent="0.3">
      <c r="A32" s="29">
        <v>17</v>
      </c>
      <c r="B32" s="33" t="s">
        <v>46</v>
      </c>
      <c r="C32" s="26">
        <v>17.5</v>
      </c>
      <c r="D32" s="26" t="s">
        <v>48</v>
      </c>
      <c r="E32" s="27"/>
      <c r="F32" s="40"/>
    </row>
    <row r="33" spans="1:6" ht="16.2" x14ac:dyDescent="0.3">
      <c r="A33" s="29">
        <v>18</v>
      </c>
      <c r="B33" s="33" t="s">
        <v>47</v>
      </c>
      <c r="C33" s="26">
        <v>35</v>
      </c>
      <c r="D33" s="26" t="s">
        <v>48</v>
      </c>
      <c r="E33" s="27"/>
      <c r="F33" s="40"/>
    </row>
    <row r="34" spans="1:6" x14ac:dyDescent="0.3">
      <c r="A34" s="38" t="s">
        <v>52</v>
      </c>
      <c r="B34" s="30" t="s">
        <v>54</v>
      </c>
      <c r="C34" s="34"/>
      <c r="D34" s="35"/>
      <c r="E34" s="42"/>
      <c r="F34" s="41"/>
    </row>
    <row r="35" spans="1:6" ht="16.2" x14ac:dyDescent="0.3">
      <c r="A35" s="29">
        <v>19</v>
      </c>
      <c r="B35" s="33" t="s">
        <v>42</v>
      </c>
      <c r="C35" s="26">
        <v>17.3</v>
      </c>
      <c r="D35" s="26" t="s">
        <v>48</v>
      </c>
      <c r="E35" s="27"/>
      <c r="F35" s="40"/>
    </row>
    <row r="36" spans="1:6" ht="16.2" x14ac:dyDescent="0.3">
      <c r="A36" s="59">
        <v>20</v>
      </c>
      <c r="B36" s="33" t="s">
        <v>43</v>
      </c>
      <c r="C36" s="60">
        <v>18.5</v>
      </c>
      <c r="D36" s="26" t="s">
        <v>48</v>
      </c>
      <c r="E36" s="61"/>
      <c r="F36" s="62"/>
    </row>
    <row r="37" spans="1:6" ht="16.2" x14ac:dyDescent="0.3">
      <c r="A37" s="29">
        <v>21</v>
      </c>
      <c r="B37" s="33" t="s">
        <v>44</v>
      </c>
      <c r="C37" s="60">
        <v>20</v>
      </c>
      <c r="D37" s="26" t="s">
        <v>48</v>
      </c>
      <c r="E37" s="61"/>
      <c r="F37" s="62"/>
    </row>
    <row r="38" spans="1:6" ht="16.2" x14ac:dyDescent="0.3">
      <c r="A38" s="59">
        <v>22</v>
      </c>
      <c r="B38" s="33" t="s">
        <v>45</v>
      </c>
      <c r="C38" s="60">
        <v>22</v>
      </c>
      <c r="D38" s="26" t="s">
        <v>48</v>
      </c>
      <c r="E38" s="61"/>
      <c r="F38" s="62"/>
    </row>
    <row r="39" spans="1:6" ht="16.2" x14ac:dyDescent="0.3">
      <c r="A39" s="29">
        <v>23</v>
      </c>
      <c r="B39" s="33" t="s">
        <v>46</v>
      </c>
      <c r="C39" s="60">
        <v>25.8</v>
      </c>
      <c r="D39" s="26" t="s">
        <v>48</v>
      </c>
      <c r="E39" s="61"/>
      <c r="F39" s="62"/>
    </row>
    <row r="40" spans="1:6" ht="16.8" thickBot="1" x14ac:dyDescent="0.35">
      <c r="A40" s="59">
        <v>24</v>
      </c>
      <c r="B40" s="33" t="s">
        <v>47</v>
      </c>
      <c r="C40" s="60">
        <v>34.4</v>
      </c>
      <c r="D40" s="26" t="s">
        <v>48</v>
      </c>
      <c r="E40" s="61"/>
      <c r="F40" s="62"/>
    </row>
    <row r="41" spans="1:6" ht="15" thickBot="1" x14ac:dyDescent="0.35">
      <c r="A41" s="71" t="s">
        <v>50</v>
      </c>
      <c r="B41" s="72"/>
      <c r="C41" s="72"/>
      <c r="D41" s="72"/>
      <c r="E41" s="73"/>
      <c r="F41" s="43"/>
    </row>
  </sheetData>
  <mergeCells count="5">
    <mergeCell ref="A8:F8"/>
    <mergeCell ref="A7:B7"/>
    <mergeCell ref="C7:E7"/>
    <mergeCell ref="A41:E41"/>
    <mergeCell ref="A26:A27"/>
  </mergeCells>
  <phoneticPr fontId="31" type="noConversion"/>
  <printOptions gridLines="1"/>
  <pageMargins left="0.7" right="0.7" top="0.75" bottom="0.75" header="0.3" footer="0.3"/>
  <pageSetup paperSize="9" scale="59" fitToHeight="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5E7E-7117-4FD4-89F3-455B04B85179}">
  <dimension ref="T10:AA52"/>
  <sheetViews>
    <sheetView topLeftCell="A19" workbookViewId="0">
      <selection activeCell="AA53" sqref="AA53"/>
    </sheetView>
  </sheetViews>
  <sheetFormatPr defaultRowHeight="14.4" x14ac:dyDescent="0.3"/>
  <cols>
    <col min="2" max="2" width="56.33203125" bestFit="1" customWidth="1"/>
    <col min="20" max="20" width="15.21875" bestFit="1" customWidth="1"/>
    <col min="25" max="25" width="9.33203125" bestFit="1" customWidth="1"/>
    <col min="26" max="26" width="9.33203125" customWidth="1"/>
  </cols>
  <sheetData>
    <row r="10" spans="20:27" x14ac:dyDescent="0.3">
      <c r="T10" t="s">
        <v>18</v>
      </c>
      <c r="U10" t="s">
        <v>20</v>
      </c>
      <c r="V10" t="s">
        <v>21</v>
      </c>
      <c r="W10" t="s">
        <v>22</v>
      </c>
      <c r="X10" t="s">
        <v>23</v>
      </c>
      <c r="Y10" t="s">
        <v>28</v>
      </c>
      <c r="Z10" t="s">
        <v>30</v>
      </c>
      <c r="AA10" t="s">
        <v>24</v>
      </c>
    </row>
    <row r="11" spans="20:27" x14ac:dyDescent="0.3">
      <c r="T11" t="s">
        <v>19</v>
      </c>
      <c r="U11">
        <v>2</v>
      </c>
      <c r="V11">
        <f>0.3+0.6+0.3</f>
        <v>1.2</v>
      </c>
      <c r="W11">
        <v>0.25</v>
      </c>
      <c r="X11">
        <f>0.3+0.6</f>
        <v>0.89999999999999991</v>
      </c>
      <c r="Y11">
        <f>3.14*0.3*0.3</f>
        <v>0.28259999999999996</v>
      </c>
      <c r="AA11">
        <f>((V11*X11)-Y11)*W11*U11</f>
        <v>0.39869999999999994</v>
      </c>
    </row>
    <row r="12" spans="20:27" x14ac:dyDescent="0.3">
      <c r="T12" t="s">
        <v>25</v>
      </c>
      <c r="U12">
        <v>4</v>
      </c>
      <c r="X12">
        <v>0.25</v>
      </c>
      <c r="Z12">
        <f>(0.6*1.2)+(0.5*1.2*0.3)</f>
        <v>0.89999999999999991</v>
      </c>
      <c r="AA12">
        <f>U12*X12*Z12</f>
        <v>0.89999999999999991</v>
      </c>
    </row>
    <row r="13" spans="20:27" x14ac:dyDescent="0.3">
      <c r="T13" t="s">
        <v>27</v>
      </c>
      <c r="U13">
        <v>2</v>
      </c>
      <c r="Z13">
        <f>(((0.3+0.6+0.3)+3.62)/2)*1.2</f>
        <v>2.8919999999999999</v>
      </c>
    </row>
    <row r="14" spans="20:27" x14ac:dyDescent="0.3">
      <c r="T14" t="s">
        <v>26</v>
      </c>
      <c r="U14">
        <v>2</v>
      </c>
      <c r="V14">
        <v>0.6</v>
      </c>
      <c r="W14">
        <v>0.18</v>
      </c>
    </row>
    <row r="15" spans="20:27" x14ac:dyDescent="0.3">
      <c r="T15" t="s">
        <v>69</v>
      </c>
      <c r="U15">
        <v>2</v>
      </c>
      <c r="V15">
        <v>9.6199999999999992</v>
      </c>
      <c r="W15">
        <v>3</v>
      </c>
      <c r="X15">
        <v>0.3</v>
      </c>
      <c r="AA15">
        <f>U15*V15*W15*X15</f>
        <v>17.315999999999999</v>
      </c>
    </row>
    <row r="18" spans="20:27" x14ac:dyDescent="0.3">
      <c r="T18" t="s">
        <v>67</v>
      </c>
      <c r="U18" t="s">
        <v>20</v>
      </c>
      <c r="V18" t="s">
        <v>21</v>
      </c>
      <c r="W18" t="s">
        <v>22</v>
      </c>
      <c r="X18" t="s">
        <v>23</v>
      </c>
      <c r="Y18" t="s">
        <v>29</v>
      </c>
      <c r="Z18" t="s">
        <v>30</v>
      </c>
      <c r="AA18" t="s">
        <v>24</v>
      </c>
    </row>
    <row r="19" spans="20:27" x14ac:dyDescent="0.3">
      <c r="T19" t="s">
        <v>19</v>
      </c>
      <c r="U19">
        <v>2</v>
      </c>
      <c r="V19">
        <v>5.2</v>
      </c>
      <c r="W19">
        <v>0.25</v>
      </c>
      <c r="X19">
        <f>(0.4+0.8)*0.5</f>
        <v>0.60000000000000009</v>
      </c>
      <c r="Y19">
        <f>(3.14*0.375*0.375)*2</f>
        <v>0.88312499999999994</v>
      </c>
      <c r="AA19">
        <f>((V19*X19)-Y19)*W19*U19</f>
        <v>1.1184375000000002</v>
      </c>
    </row>
    <row r="21" spans="20:27" x14ac:dyDescent="0.3">
      <c r="T21" t="s">
        <v>27</v>
      </c>
      <c r="U21">
        <v>2</v>
      </c>
      <c r="V21">
        <f>(4.2+1.6)*0.5</f>
        <v>2.9000000000000004</v>
      </c>
      <c r="W21">
        <v>1.2</v>
      </c>
      <c r="X21">
        <v>0.15</v>
      </c>
      <c r="Z21">
        <f>(((0.3+0.75+0.15+0.75+0.3)+5.15)/2)*1.5</f>
        <v>5.5500000000000007</v>
      </c>
      <c r="AA21">
        <f>U21*V21*W21*X21</f>
        <v>1.044</v>
      </c>
    </row>
    <row r="22" spans="20:27" x14ac:dyDescent="0.3">
      <c r="T22" t="s">
        <v>26</v>
      </c>
      <c r="U22">
        <v>2</v>
      </c>
      <c r="V22">
        <v>4.38</v>
      </c>
      <c r="W22">
        <v>0.18</v>
      </c>
      <c r="X22">
        <v>0.45</v>
      </c>
      <c r="AA22">
        <f>U22*V22*W22*X22</f>
        <v>0.70955999999999997</v>
      </c>
    </row>
    <row r="23" spans="20:27" x14ac:dyDescent="0.3">
      <c r="AA23">
        <f>SUM(AA19:AA22)</f>
        <v>2.8719975</v>
      </c>
    </row>
    <row r="24" spans="20:27" x14ac:dyDescent="0.3">
      <c r="T24" t="s">
        <v>68</v>
      </c>
      <c r="U24">
        <v>2</v>
      </c>
      <c r="V24">
        <v>10.38</v>
      </c>
      <c r="W24">
        <v>3</v>
      </c>
      <c r="X24">
        <v>0.3</v>
      </c>
      <c r="AA24">
        <f>U24*V24*W24*X24</f>
        <v>18.684000000000001</v>
      </c>
    </row>
    <row r="26" spans="20:27" x14ac:dyDescent="0.3">
      <c r="T26" t="s">
        <v>60</v>
      </c>
      <c r="U26" t="s">
        <v>20</v>
      </c>
      <c r="V26" t="s">
        <v>21</v>
      </c>
      <c r="W26" t="s">
        <v>22</v>
      </c>
      <c r="X26" t="s">
        <v>23</v>
      </c>
      <c r="AA26" t="s">
        <v>24</v>
      </c>
    </row>
    <row r="27" spans="20:27" x14ac:dyDescent="0.3">
      <c r="T27" t="s">
        <v>19</v>
      </c>
    </row>
    <row r="28" spans="20:27" x14ac:dyDescent="0.3">
      <c r="T28" t="s">
        <v>25</v>
      </c>
    </row>
    <row r="29" spans="20:27" x14ac:dyDescent="0.3">
      <c r="T29" t="s">
        <v>27</v>
      </c>
    </row>
    <row r="30" spans="20:27" x14ac:dyDescent="0.3">
      <c r="T30" t="s">
        <v>26</v>
      </c>
    </row>
    <row r="31" spans="20:27" x14ac:dyDescent="0.3">
      <c r="T31" t="s">
        <v>69</v>
      </c>
      <c r="U31">
        <v>2</v>
      </c>
      <c r="V31">
        <v>11.15</v>
      </c>
      <c r="W31">
        <v>3</v>
      </c>
      <c r="X31">
        <v>0.3</v>
      </c>
      <c r="AA31">
        <f>U31*V31*W31*X31</f>
        <v>20.07</v>
      </c>
    </row>
    <row r="34" spans="20:27" x14ac:dyDescent="0.3">
      <c r="T34" s="58" t="s">
        <v>62</v>
      </c>
      <c r="U34" s="58"/>
      <c r="V34" s="58"/>
      <c r="W34" s="58"/>
      <c r="X34" s="58"/>
      <c r="Y34" s="58"/>
      <c r="Z34" s="58"/>
      <c r="AA34" s="58"/>
    </row>
    <row r="35" spans="20:27" x14ac:dyDescent="0.3">
      <c r="T35" s="58"/>
      <c r="U35" s="58"/>
      <c r="V35" s="58"/>
      <c r="W35" s="58"/>
      <c r="X35" s="58"/>
      <c r="Y35" s="58"/>
      <c r="Z35" s="58"/>
      <c r="AA35" s="58"/>
    </row>
    <row r="36" spans="20:27" x14ac:dyDescent="0.3">
      <c r="T36" s="58" t="s">
        <v>63</v>
      </c>
      <c r="U36" s="58">
        <v>2</v>
      </c>
      <c r="V36" s="58">
        <v>14.44</v>
      </c>
      <c r="W36" s="58">
        <v>0.25</v>
      </c>
      <c r="X36" s="58">
        <v>1.4</v>
      </c>
      <c r="Y36" s="58"/>
      <c r="Z36" s="58"/>
      <c r="AA36" s="58">
        <f>U36*V36*W36*X36</f>
        <v>10.107999999999999</v>
      </c>
    </row>
    <row r="37" spans="20:27" x14ac:dyDescent="0.3">
      <c r="T37" s="58" t="s">
        <v>64</v>
      </c>
      <c r="U37" s="58">
        <v>2</v>
      </c>
      <c r="V37" s="58">
        <f>(10+13.11)*0.5</f>
        <v>11.555</v>
      </c>
      <c r="W37" s="58">
        <v>1.5</v>
      </c>
      <c r="X37" s="58">
        <v>0.15</v>
      </c>
      <c r="Y37" s="58"/>
      <c r="Z37" s="58"/>
      <c r="AA37" s="58">
        <f>U37*V37*W37*X37</f>
        <v>5.1997499999999999</v>
      </c>
    </row>
    <row r="38" spans="20:27" x14ac:dyDescent="0.3">
      <c r="T38" s="58" t="s">
        <v>65</v>
      </c>
      <c r="U38" s="58">
        <v>1</v>
      </c>
      <c r="V38" s="58">
        <v>9.6</v>
      </c>
      <c r="W38" s="58">
        <v>9.1999999999999993</v>
      </c>
      <c r="X38" s="58">
        <v>0.2</v>
      </c>
      <c r="Y38" s="58"/>
      <c r="Z38" s="58"/>
      <c r="AA38" s="58">
        <f>U38*V38*W38*X38</f>
        <v>17.663999999999998</v>
      </c>
    </row>
    <row r="39" spans="20:27" x14ac:dyDescent="0.3">
      <c r="T39" s="58" t="s">
        <v>66</v>
      </c>
      <c r="U39" s="58">
        <v>2</v>
      </c>
      <c r="V39" s="58">
        <v>13.11</v>
      </c>
      <c r="W39" s="58">
        <v>0.18</v>
      </c>
      <c r="X39" s="58">
        <v>0.45</v>
      </c>
      <c r="Y39" s="58"/>
      <c r="Z39" s="58"/>
      <c r="AA39" s="58">
        <f>U39*V39*W39*X39</f>
        <v>2.1238199999999998</v>
      </c>
    </row>
    <row r="40" spans="20:27" x14ac:dyDescent="0.3">
      <c r="T40" s="58"/>
      <c r="U40" s="58"/>
      <c r="V40" s="58"/>
      <c r="W40" s="58"/>
      <c r="X40" s="58"/>
      <c r="Y40" s="58"/>
      <c r="Z40" s="58"/>
      <c r="AA40" s="58">
        <f>SUM(AA36:AA39)</f>
        <v>35.095570000000002</v>
      </c>
    </row>
    <row r="43" spans="20:27" x14ac:dyDescent="0.3">
      <c r="T43" t="s">
        <v>68</v>
      </c>
      <c r="U43">
        <v>2</v>
      </c>
      <c r="V43">
        <v>19.11</v>
      </c>
      <c r="W43">
        <v>3</v>
      </c>
      <c r="X43">
        <v>0.3</v>
      </c>
      <c r="AA43">
        <f>U43*V43*W43*X43</f>
        <v>34.397999999999996</v>
      </c>
    </row>
    <row r="46" spans="20:27" x14ac:dyDescent="0.3">
      <c r="T46" t="s">
        <v>70</v>
      </c>
    </row>
    <row r="48" spans="20:27" x14ac:dyDescent="0.3">
      <c r="T48" t="s">
        <v>69</v>
      </c>
      <c r="U48">
        <v>2</v>
      </c>
      <c r="V48">
        <v>14.34</v>
      </c>
      <c r="W48">
        <v>3</v>
      </c>
      <c r="X48">
        <v>0.3</v>
      </c>
      <c r="AA48">
        <f>U48*V48*W48*X48</f>
        <v>25.811999999999998</v>
      </c>
    </row>
    <row r="51" spans="20:27" x14ac:dyDescent="0.3">
      <c r="T51" t="s">
        <v>71</v>
      </c>
    </row>
    <row r="52" spans="20:27" x14ac:dyDescent="0.3">
      <c r="T52" t="s">
        <v>69</v>
      </c>
      <c r="U52">
        <v>2</v>
      </c>
      <c r="V52">
        <v>12.74</v>
      </c>
      <c r="W52">
        <v>3</v>
      </c>
      <c r="X52">
        <v>0.3</v>
      </c>
      <c r="AA52">
        <f>U52*V52*W52*X52</f>
        <v>22.931999999999999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0559-7400-4BB1-9147-7D34B18ACD07}">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D6901B6377C646AAB3CD099D662017" ma:contentTypeVersion="13" ma:contentTypeDescription="Create a new document." ma:contentTypeScope="" ma:versionID="38d9409e5b0a4afeda5566df3e742760">
  <xsd:schema xmlns:xsd="http://www.w3.org/2001/XMLSchema" xmlns:xs="http://www.w3.org/2001/XMLSchema" xmlns:p="http://schemas.microsoft.com/office/2006/metadata/properties" xmlns:ns1="http://schemas.microsoft.com/sharepoint/v3" xmlns:ns2="d732ec63-9050-4b3b-a247-b136849bdd98" xmlns:ns3="0e97eae5-d5e7-4f7e-af1c-2644c91e4798" targetNamespace="http://schemas.microsoft.com/office/2006/metadata/properties" ma:root="true" ma:fieldsID="0c7bd2484f0135126058d4d168dec23b" ns1:_="" ns2:_="" ns3:_="">
    <xsd:import namespace="http://schemas.microsoft.com/sharepoint/v3"/>
    <xsd:import namespace="d732ec63-9050-4b3b-a247-b136849bdd98"/>
    <xsd:import namespace="0e97eae5-d5e7-4f7e-af1c-2644c91e4798"/>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32ec63-9050-4b3b-a247-b136849bdd9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97eae5-d5e7-4f7e-af1c-2644c91e479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Portfolio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B425D3-1075-44F0-8E7C-90EE50CBE41B}">
  <ds:schemaRefs>
    <ds:schemaRef ds:uri="http://schemas.microsoft.com/sharepoint/v3/contenttype/forms"/>
  </ds:schemaRefs>
</ds:datastoreItem>
</file>

<file path=customXml/itemProps2.xml><?xml version="1.0" encoding="utf-8"?>
<ds:datastoreItem xmlns:ds="http://schemas.openxmlformats.org/officeDocument/2006/customXml" ds:itemID="{A15865AE-E9D2-439B-8600-94DB13B4836B}">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F7A5206B-A07F-4491-9BFB-B2F70FA045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732ec63-9050-4b3b-a247-b136849bdd98"/>
    <ds:schemaRef ds:uri="0e97eae5-d5e7-4f7e-af1c-2644c91e47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Civil Works</vt:lpstr>
      <vt:lpstr>Sheet2</vt:lpstr>
      <vt:lpstr>Sheet1</vt:lpstr>
      <vt:lpstr>'Civil Works'!_Hlk95814606</vt:lpstr>
      <vt:lpstr>'Civil Works'!Print_Area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 Marshall</dc:creator>
  <cp:keywords/>
  <dc:description/>
  <cp:lastModifiedBy>Jodi Kernan</cp:lastModifiedBy>
  <cp:revision/>
  <dcterms:created xsi:type="dcterms:W3CDTF">2015-11-04T03:24:55Z</dcterms:created>
  <dcterms:modified xsi:type="dcterms:W3CDTF">2024-04-09T03:29:46Z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WDocAuthor">
    <vt:lpwstr/>
  </property>
  <property fmtid="{D5CDD505-2E9C-101B-9397-08002B2CF9AE}" pid="3" name="DWDocClass">
    <vt:lpwstr/>
  </property>
  <property fmtid="{D5CDD505-2E9C-101B-9397-08002B2CF9AE}" pid="4" name="DWDocClassId">
    <vt:lpwstr/>
  </property>
  <property fmtid="{D5CDD505-2E9C-101B-9397-08002B2CF9AE}" pid="5" name="DWDocPrecis">
    <vt:lpwstr/>
  </property>
  <property fmtid="{D5CDD505-2E9C-101B-9397-08002B2CF9AE}" pid="6" name="DWDocNo">
    <vt:lpwstr/>
  </property>
  <property fmtid="{D5CDD505-2E9C-101B-9397-08002B2CF9AE}" pid="7" name="DWDocSetID">
    <vt:lpwstr/>
  </property>
  <property fmtid="{D5CDD505-2E9C-101B-9397-08002B2CF9AE}" pid="8" name="DWDocType">
    <vt:lpwstr/>
  </property>
  <property fmtid="{D5CDD505-2E9C-101B-9397-08002B2CF9AE}" pid="9" name="DWDocVersion">
    <vt:lpwstr/>
  </property>
  <property fmtid="{D5CDD505-2E9C-101B-9397-08002B2CF9AE}" pid="10" name="ContentTypeId">
    <vt:lpwstr>0x01010042D6901B6377C646AAB3CD099D662017</vt:lpwstr>
  </property>
</Properties>
</file>